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ka Ojeda\Desktop\"/>
    </mc:Choice>
  </mc:AlternateContent>
  <bookViews>
    <workbookView xWindow="0" yWindow="0" windowWidth="9795" windowHeight="7620"/>
  </bookViews>
  <sheets>
    <sheet name="nacional" sheetId="5" r:id="rId1"/>
  </sheets>
  <externalReferences>
    <externalReference r:id="rId2"/>
  </externalReferences>
  <definedNames>
    <definedName name="__bookmark_1">Observatorio Agroambiental y [1]Pr!$A$2:$DA$14</definedName>
    <definedName name="__bookmark_2">Observatorio Agroambiental y [1]Pr!$A$15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P10" i="5" l="1"/>
  <c r="BQ8" i="5"/>
  <c r="BR8" i="5" s="1"/>
  <c r="BS8" i="5" s="1"/>
  <c r="BT8" i="5" s="1"/>
  <c r="BU8" i="5" s="1"/>
  <c r="BN8" i="5"/>
  <c r="BO8" i="5" s="1"/>
  <c r="BP8" i="5" s="1"/>
  <c r="C8" i="5" l="1"/>
  <c r="D8" i="5" s="1"/>
  <c r="E8" i="5" s="1"/>
  <c r="F8" i="5" s="1"/>
  <c r="AC8" i="5"/>
  <c r="AD8" i="5" s="1"/>
  <c r="AE8" i="5" s="1"/>
  <c r="AF8" i="5" s="1"/>
  <c r="AG8" i="5" s="1"/>
  <c r="AH8" i="5" s="1"/>
  <c r="AI8" i="5" s="1"/>
  <c r="AJ8" i="5" s="1"/>
  <c r="AK8" i="5" s="1"/>
  <c r="AL8" i="5" s="1"/>
  <c r="AM8" i="5" s="1"/>
  <c r="AN8" i="5" s="1"/>
  <c r="AO8" i="5" s="1"/>
  <c r="AP8" i="5" s="1"/>
  <c r="AQ8" i="5" s="1"/>
  <c r="AS8" i="5"/>
  <c r="AT8" i="5" s="1"/>
  <c r="AU8" i="5" s="1"/>
  <c r="AV8" i="5" s="1"/>
  <c r="AW8" i="5" s="1"/>
  <c r="AX8" i="5" s="1"/>
  <c r="AY8" i="5" s="1"/>
  <c r="AZ8" i="5" s="1"/>
  <c r="BB8" i="5"/>
  <c r="BC8" i="5" s="1"/>
  <c r="BD8" i="5" s="1"/>
  <c r="BE8" i="5" s="1"/>
  <c r="BF8" i="5" s="1"/>
  <c r="BG8" i="5" s="1"/>
  <c r="BH8" i="5" s="1"/>
  <c r="BI8" i="5" s="1"/>
  <c r="BJ8" i="5" s="1"/>
  <c r="BK8" i="5" s="1"/>
  <c r="BM8" i="5"/>
  <c r="C10" i="5"/>
  <c r="F10" i="5"/>
  <c r="AB10" i="5"/>
  <c r="AC10" i="5"/>
  <c r="AF10" i="5"/>
  <c r="AN10" i="5"/>
  <c r="AR10" i="5"/>
  <c r="AS10" i="5"/>
  <c r="AW10" i="5"/>
  <c r="AZ10" i="5"/>
  <c r="BA10" i="5"/>
  <c r="BB10" i="5"/>
  <c r="BC10" i="5"/>
  <c r="BD10" i="5"/>
  <c r="BE10" i="5"/>
  <c r="BF10" i="5"/>
  <c r="BG10" i="5"/>
  <c r="BH10" i="5"/>
  <c r="BI10" i="5"/>
  <c r="BJ10" i="5"/>
  <c r="BK10" i="5"/>
  <c r="BL10" i="5"/>
  <c r="BM10" i="5"/>
  <c r="BN10" i="5"/>
  <c r="BO10" i="5"/>
  <c r="BQ10" i="5"/>
  <c r="BR10" i="5"/>
  <c r="BS10" i="5"/>
  <c r="BT10" i="5"/>
  <c r="BU10" i="5"/>
  <c r="B10" i="5"/>
  <c r="AL10" i="5" l="1"/>
  <c r="AK10" i="5"/>
  <c r="E10" i="5"/>
  <c r="AD10" i="5"/>
  <c r="AJ10" i="5"/>
  <c r="D10" i="5"/>
  <c r="AI10" i="5"/>
  <c r="AP10" i="5"/>
  <c r="AH10" i="5"/>
  <c r="AQ10" i="5"/>
  <c r="AO10" i="5"/>
  <c r="AG10" i="5"/>
  <c r="AM10" i="5"/>
  <c r="AE10" i="5"/>
  <c r="AT10" i="5"/>
  <c r="AY10" i="5"/>
  <c r="AX10" i="5"/>
  <c r="AV10" i="5"/>
  <c r="AU10" i="5"/>
  <c r="G8" i="5"/>
  <c r="H8" i="5" s="1"/>
  <c r="I8" i="5" s="1"/>
  <c r="J8" i="5" s="1"/>
  <c r="J10" i="5" s="1"/>
  <c r="H10" i="5" l="1"/>
  <c r="G10" i="5"/>
  <c r="I10" i="5"/>
  <c r="K8" i="5"/>
  <c r="K10" i="5" s="1"/>
  <c r="L8" i="5" l="1"/>
  <c r="L10" i="5" s="1"/>
  <c r="M8" i="5" l="1"/>
  <c r="M10" i="5" s="1"/>
  <c r="N8" i="5" l="1"/>
  <c r="N10" i="5" s="1"/>
  <c r="O8" i="5" l="1"/>
  <c r="O10" i="5" s="1"/>
  <c r="P8" i="5" l="1"/>
  <c r="P10" i="5" s="1"/>
  <c r="Q8" i="5" l="1"/>
  <c r="Q10" i="5" s="1"/>
  <c r="R8" i="5" l="1"/>
  <c r="R10" i="5" s="1"/>
  <c r="S8" i="5" l="1"/>
  <c r="S10" i="5" s="1"/>
  <c r="T8" i="5" l="1"/>
  <c r="T10" i="5" s="1"/>
  <c r="U8" i="5" l="1"/>
  <c r="U10" i="5" s="1"/>
  <c r="V8" i="5" l="1"/>
  <c r="V10" i="5" s="1"/>
  <c r="W8" i="5" l="1"/>
  <c r="W10" i="5" s="1"/>
  <c r="X8" i="5" l="1"/>
  <c r="X10" i="5" s="1"/>
  <c r="Y8" i="5" l="1"/>
  <c r="Y10" i="5" s="1"/>
  <c r="Z8" i="5" l="1"/>
  <c r="Z10" i="5" s="1"/>
  <c r="AA8" i="5" l="1"/>
  <c r="AA10" i="5" s="1"/>
</calcChain>
</file>

<file path=xl/sharedStrings.xml><?xml version="1.0" encoding="utf-8"?>
<sst xmlns="http://schemas.openxmlformats.org/spreadsheetml/2006/main" count="82" uniqueCount="82">
  <si>
    <t>1949-1950</t>
  </si>
  <si>
    <t>1950-1951</t>
  </si>
  <si>
    <t>1951-1952</t>
  </si>
  <si>
    <t>1952-1953</t>
  </si>
  <si>
    <t>1953-1954</t>
  </si>
  <si>
    <t>1954-1955</t>
  </si>
  <si>
    <t>1955-1956</t>
  </si>
  <si>
    <t>1956-1957</t>
  </si>
  <si>
    <t>1957-1958</t>
  </si>
  <si>
    <t>1958-1959</t>
  </si>
  <si>
    <t>1959-1960</t>
  </si>
  <si>
    <t>1960-1961</t>
  </si>
  <si>
    <t>1961-1962</t>
  </si>
  <si>
    <t>1962-1963</t>
  </si>
  <si>
    <t>1963-1964</t>
  </si>
  <si>
    <t>1964-1965</t>
  </si>
  <si>
    <t>1965-1966</t>
  </si>
  <si>
    <t>1966-1967</t>
  </si>
  <si>
    <t>1967-1968</t>
  </si>
  <si>
    <t>1968-1969</t>
  </si>
  <si>
    <t>1969-1970</t>
  </si>
  <si>
    <t>1970-1971</t>
  </si>
  <si>
    <t>1971-1972</t>
  </si>
  <si>
    <t>1972-1973</t>
  </si>
  <si>
    <t>1973-1974</t>
  </si>
  <si>
    <t>1974-1975</t>
  </si>
  <si>
    <t>1975-1976</t>
  </si>
  <si>
    <t>1976-1977</t>
  </si>
  <si>
    <t>1977-1978</t>
  </si>
  <si>
    <t>1978-1979</t>
  </si>
  <si>
    <t>1979-1980</t>
  </si>
  <si>
    <t>1980-1981</t>
  </si>
  <si>
    <t>1981-1982</t>
  </si>
  <si>
    <t>1982-1983</t>
  </si>
  <si>
    <t>1983-1984</t>
  </si>
  <si>
    <t>Fuente: OBSERVATORIO AGROAMBIENTAL Y PRODUCTIVO - INE</t>
  </si>
  <si>
    <t>Aug 10, 2022 2:53 PM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</si>
  <si>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</si>
  <si>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</si>
  <si>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</si>
  <si>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</si>
  <si>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</si>
  <si>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</si>
  <si>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</si>
  <si>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</si>
  <si>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</si>
  <si>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</si>
  <si>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</si>
  <si>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</si>
  <si>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</si>
  <si>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</si>
  <si>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</si>
  <si>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</si>
  <si>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</si>
  <si>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</si>
  <si>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</si>
  <si>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</si>
  <si>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</si>
  <si>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</si>
  <si>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</si>
  <si>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</si>
  <si>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</si>
  <si>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</si>
  <si>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</si>
  <si>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</si>
  <si>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</si>
  <si>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</si>
  <si>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</si>
  <si>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2016-2017</t>
  </si>
  <si>
    <t>2017-2018</t>
  </si>
  <si>
    <t>2018-2019</t>
  </si>
  <si>
    <t>2019-2020</t>
  </si>
  <si>
    <t>2020-2021</t>
  </si>
  <si>
    <t>NACIONAL</t>
  </si>
  <si>
    <t>Superficie</t>
  </si>
  <si>
    <t>Producción</t>
  </si>
  <si>
    <t>Rendimiento</t>
  </si>
  <si>
    <t>Consumo kg/hab</t>
  </si>
  <si>
    <t>Población</t>
  </si>
  <si>
    <t>Importación (+)</t>
  </si>
  <si>
    <t>Perdidas (-)</t>
  </si>
  <si>
    <t>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</si>
</sst>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12"/>
      <name val="Arial"/>
    </font>
    <font>
      <sz val="10"/>
      <color indexed="8"/>
      <name val="sans-serif"/>
    </font>
    <font>
      <sz val="7"/>
      <color indexed="8"/>
      <name val="serif"/>
    </font>
    <font>
      <b/>
      <sz val="9"/>
      <color indexed="9"/>
      <name val="sans-serif"/>
    </font>
    <font>
      <b/>
      <sz val="10"/>
      <color indexed="9"/>
      <name val="sans-serif"/>
    </font>
    <font>
      <b/>
      <sz val="10"/>
      <color indexed="8"/>
      <name val="sans-serif"/>
    </font>
    <font>
      <sz val="9"/>
      <color indexed="8"/>
      <name val="serif"/>
    </font>
    <font>
      <b/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0AD4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/>
    <xf numFmtId="0" fontId="22" fillId="33" borderId="10" xfId="0" applyFont="1" applyFill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right"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1" fillId="33" borderId="12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left" wrapText="1"/>
    </xf>
    <xf numFmtId="1" fontId="0" fillId="0" borderId="0" xfId="0" applyNumberFormat="1"/>
    <xf numFmtId="1" fontId="16" fillId="0" borderId="0" xfId="0" applyNumberFormat="1" applyFont="1"/>
    <xf numFmtId="0" fontId="16" fillId="0" borderId="0" xfId="0" applyFont="1"/>
    <xf numFmtId="0" fontId="25" fillId="0" borderId="0" xfId="0" applyFont="1" applyAlignment="1">
      <alignment vertical="top" wrapText="1"/>
    </xf>
    <xf numFmtId="0" fontId="22" fillId="33" borderId="0" xfId="0" applyFont="1" applyFill="1" applyBorder="1" applyAlignment="1">
      <alignment horizontal="left" vertical="top" wrapText="1"/>
    </xf>
    <xf numFmtId="4" fontId="24" fillId="0" borderId="0" xfId="0" applyNumberFormat="1" applyFont="1" applyBorder="1" applyAlignment="1">
      <alignment horizontal="right" vertical="top" wrapText="1"/>
    </xf>
    <xf numFmtId="0" fontId="21" fillId="34" borderId="12" xfId="0" applyFont="1" applyFill="1" applyBorder="1" applyAlignment="1">
      <alignment horizontal="center" vertical="top" wrapText="1"/>
    </xf>
    <xf numFmtId="164" fontId="0" fillId="35" borderId="0" xfId="0" applyNumberFormat="1" applyFill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yperlink" xfId="42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3"/>
  <sheetViews>
    <sheetView tabSelected="1" workbookViewId="0">
      <pane xSplit="1" ySplit="2" topLeftCell="BG3" activePane="bottomRight" state="frozen"/>
      <selection pane="topRight" activeCell="B1" sqref="B1"/>
      <selection pane="bottomLeft" activeCell="A3" sqref="A3"/>
      <selection pane="bottomRight" activeCell="BU13" sqref="BU13"/>
    </sheetView>
  </sheetViews>
  <sheetFormatPr baseColWidth="10" defaultRowHeight="15"/>
  <cols>
    <col min="1" max="1" width="16.7109375" customWidth="1"/>
    <col min="2" max="35" width="9.42578125" customWidth="1"/>
    <col min="44" max="44" width="11.7109375" customWidth="1"/>
  </cols>
  <sheetData>
    <row r="1" spans="1:73" ht="15" customHeight="1" thickBot="1">
      <c r="A1" s="5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73" ht="24.75" thickBot="1">
      <c r="A2" s="7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6" t="s">
        <v>27</v>
      </c>
      <c r="AD2" s="6" t="s">
        <v>28</v>
      </c>
      <c r="AE2" s="6" t="s">
        <v>29</v>
      </c>
      <c r="AF2" s="6" t="s">
        <v>30</v>
      </c>
      <c r="AG2" s="6" t="s">
        <v>31</v>
      </c>
      <c r="AH2" s="6" t="s">
        <v>32</v>
      </c>
      <c r="AI2" s="6" t="s">
        <v>33</v>
      </c>
      <c r="AJ2" s="6" t="s">
        <v>34</v>
      </c>
      <c r="AK2" s="6" t="s">
        <v>37</v>
      </c>
      <c r="AL2" s="6" t="s">
        <v>38</v>
      </c>
      <c r="AM2" s="6" t="s">
        <v>39</v>
      </c>
      <c r="AN2" s="6" t="s">
        <v>40</v>
      </c>
      <c r="AO2" s="6" t="s">
        <v>41</v>
      </c>
      <c r="AP2" s="6" t="s">
        <v>42</v>
      </c>
      <c r="AQ2" s="6" t="s">
        <v>43</v>
      </c>
      <c r="AR2" s="6" t="s">
        <v>44</v>
      </c>
      <c r="AS2" s="6" t="s">
        <v>45</v>
      </c>
      <c r="AT2" s="6" t="s">
        <v>46</v>
      </c>
      <c r="AU2" s="6" t="s">
        <v>47</v>
      </c>
      <c r="AV2" s="6" t="s">
        <v>48</v>
      </c>
      <c r="AW2" s="6" t="s">
        <v>49</v>
      </c>
      <c r="AX2" s="6" t="s">
        <v>50</v>
      </c>
      <c r="AY2" s="6" t="s">
        <v>51</v>
      </c>
      <c r="AZ2" s="6" t="s">
        <v>52</v>
      </c>
      <c r="BA2" s="6" t="s">
        <v>53</v>
      </c>
      <c r="BB2" s="6" t="s">
        <v>54</v>
      </c>
      <c r="BC2" s="6" t="s">
        <v>55</v>
      </c>
      <c r="BD2" s="6" t="s">
        <v>56</v>
      </c>
      <c r="BE2" s="6" t="s">
        <v>57</v>
      </c>
      <c r="BF2" s="6" t="s">
        <v>58</v>
      </c>
      <c r="BG2" s="6" t="s">
        <v>59</v>
      </c>
      <c r="BH2" s="6" t="s">
        <v>60</v>
      </c>
      <c r="BI2" s="6" t="s">
        <v>61</v>
      </c>
      <c r="BJ2" s="6" t="s">
        <v>62</v>
      </c>
      <c r="BK2" s="6" t="s">
        <v>63</v>
      </c>
      <c r="BL2" s="6" t="s">
        <v>64</v>
      </c>
      <c r="BM2" s="6" t="s">
        <v>65</v>
      </c>
      <c r="BN2" s="6" t="s">
        <v>66</v>
      </c>
      <c r="BO2" s="6" t="s">
        <v>67</v>
      </c>
      <c r="BP2" s="14" t="s">
        <v>81</v>
      </c>
      <c r="BQ2" s="6" t="s">
        <v>68</v>
      </c>
      <c r="BR2" s="6" t="s">
        <v>69</v>
      </c>
      <c r="BS2" s="6" t="s">
        <v>70</v>
      </c>
      <c r="BT2" s="6" t="s">
        <v>71</v>
      </c>
      <c r="BU2" s="6" t="s">
        <v>72</v>
      </c>
    </row>
    <row r="3" spans="1:73" ht="15.75" thickBot="1">
      <c r="A3" s="1" t="s">
        <v>74</v>
      </c>
      <c r="B3" s="2">
        <v>325</v>
      </c>
      <c r="C3" s="2">
        <v>384.48039999999997</v>
      </c>
      <c r="D3" s="2">
        <v>455.5865</v>
      </c>
      <c r="E3" s="2">
        <v>540.96069999999997</v>
      </c>
      <c r="F3" s="2">
        <v>643.75549999999998</v>
      </c>
      <c r="G3" s="2">
        <v>767.89300000000003</v>
      </c>
      <c r="H3" s="2">
        <v>918.26639999999998</v>
      </c>
      <c r="I3" s="2">
        <v>1101.0020999999999</v>
      </c>
      <c r="J3" s="2">
        <v>1323.7935</v>
      </c>
      <c r="K3" s="2">
        <v>1596.3329000000001</v>
      </c>
      <c r="L3" s="2">
        <v>1930.8661</v>
      </c>
      <c r="M3" s="2">
        <v>2342.9088000000002</v>
      </c>
      <c r="N3" s="2">
        <v>2852.1725000000001</v>
      </c>
      <c r="O3" s="2">
        <v>3483.7627000000002</v>
      </c>
      <c r="P3" s="2">
        <v>4625.6584999999995</v>
      </c>
      <c r="Q3" s="2">
        <v>4944.6385</v>
      </c>
      <c r="R3" s="2">
        <v>4917.1994000000004</v>
      </c>
      <c r="S3" s="2">
        <v>4904.9966000000004</v>
      </c>
      <c r="T3" s="2">
        <v>4907.7357000000002</v>
      </c>
      <c r="U3" s="2">
        <v>4925.2138000000004</v>
      </c>
      <c r="V3" s="2">
        <v>5032.1971000000003</v>
      </c>
      <c r="W3" s="2">
        <v>5036.9184999999998</v>
      </c>
      <c r="X3" s="2">
        <v>5042.3923000000004</v>
      </c>
      <c r="Y3" s="2">
        <v>5118.7430999999997</v>
      </c>
      <c r="Z3" s="2">
        <v>5206.1161000000002</v>
      </c>
      <c r="AA3" s="2">
        <v>5409.6812</v>
      </c>
      <c r="AB3" s="2">
        <v>5174.6364000000003</v>
      </c>
      <c r="AC3" s="2">
        <v>5026.2137000000002</v>
      </c>
      <c r="AD3" s="2">
        <v>4659.6836999999996</v>
      </c>
      <c r="AE3" s="2">
        <v>3685.3625999999999</v>
      </c>
      <c r="AF3" s="2">
        <v>3468.6201000000001</v>
      </c>
      <c r="AG3" s="2">
        <v>2544.8879999999999</v>
      </c>
      <c r="AH3" s="2">
        <v>2524.9892</v>
      </c>
      <c r="AI3" s="2">
        <v>2570.9629</v>
      </c>
      <c r="AJ3" s="2">
        <v>1978.5737999999999</v>
      </c>
      <c r="AK3" s="2">
        <v>2089.922</v>
      </c>
      <c r="AL3" s="2">
        <v>2084.92</v>
      </c>
      <c r="AM3" s="2">
        <v>2191.5030999999999</v>
      </c>
      <c r="AN3" s="2">
        <v>2273.4573999999998</v>
      </c>
      <c r="AO3" s="2">
        <v>2010.2689</v>
      </c>
      <c r="AP3" s="2">
        <v>2273.9703</v>
      </c>
      <c r="AQ3" s="2">
        <v>2392.2685999999999</v>
      </c>
      <c r="AR3" s="2">
        <v>2527.3171000000002</v>
      </c>
      <c r="AS3" s="2">
        <v>2387.0513999999998</v>
      </c>
      <c r="AT3" s="2">
        <v>2474.44</v>
      </c>
      <c r="AU3" s="2">
        <v>2287.2691</v>
      </c>
      <c r="AV3" s="2">
        <v>2658.4454000000001</v>
      </c>
      <c r="AW3" s="2">
        <v>2760.8287</v>
      </c>
      <c r="AX3" s="2">
        <v>2807.4450999999999</v>
      </c>
      <c r="AY3" s="2">
        <v>2788.6282000000001</v>
      </c>
      <c r="AZ3" s="2">
        <v>2925.6322</v>
      </c>
      <c r="BA3" s="2">
        <v>2895.2283000000002</v>
      </c>
      <c r="BB3" s="2">
        <v>3083.8701999999998</v>
      </c>
      <c r="BC3" s="2">
        <v>3330.8987000000002</v>
      </c>
      <c r="BD3" s="2">
        <v>3399.4526999999998</v>
      </c>
      <c r="BE3" s="2">
        <v>3400.1439</v>
      </c>
      <c r="BF3" s="2">
        <v>3534.047</v>
      </c>
      <c r="BG3" s="2">
        <v>3713.2543000000001</v>
      </c>
      <c r="BH3" s="2">
        <v>3771.9504000000002</v>
      </c>
      <c r="BI3" s="2">
        <v>4094.6104</v>
      </c>
      <c r="BJ3" s="2">
        <v>4212.0064000000002</v>
      </c>
      <c r="BK3" s="2">
        <v>4175.3977999999997</v>
      </c>
      <c r="BL3" s="2">
        <v>4217.8823000000002</v>
      </c>
      <c r="BM3" s="2">
        <v>4308.1792999999998</v>
      </c>
      <c r="BN3" s="2">
        <v>4456.7514000000001</v>
      </c>
      <c r="BO3" s="2">
        <v>4613.8203000000003</v>
      </c>
      <c r="BP3" s="2">
        <v>4664</v>
      </c>
      <c r="BQ3" s="2">
        <v>4691.0496000000003</v>
      </c>
      <c r="BR3" s="2">
        <v>4809.8636999999999</v>
      </c>
      <c r="BS3" s="2">
        <v>4695.7416999999996</v>
      </c>
      <c r="BT3" s="2">
        <v>4731.6225000000004</v>
      </c>
      <c r="BU3" s="2">
        <v>4815.3077999999996</v>
      </c>
    </row>
    <row r="4" spans="1:73" ht="15.75" thickBot="1">
      <c r="A4" s="1" t="s">
        <v>75</v>
      </c>
      <c r="B4" s="2">
        <v>13593</v>
      </c>
      <c r="C4" s="2">
        <v>14199.8526</v>
      </c>
      <c r="D4" s="2">
        <v>14890.116900000001</v>
      </c>
      <c r="E4" s="2">
        <v>15685.157499999999</v>
      </c>
      <c r="F4" s="2">
        <v>16612.577799999999</v>
      </c>
      <c r="G4" s="2">
        <v>17708.1217</v>
      </c>
      <c r="H4" s="2">
        <v>19018.1718</v>
      </c>
      <c r="I4" s="2">
        <v>20603.031900000002</v>
      </c>
      <c r="J4" s="2">
        <v>22541.248</v>
      </c>
      <c r="K4" s="2">
        <v>24935.301299999999</v>
      </c>
      <c r="L4" s="2">
        <v>27919.113700000002</v>
      </c>
      <c r="M4" s="2">
        <v>31667.9548</v>
      </c>
      <c r="N4" s="2">
        <v>36411.526400000002</v>
      </c>
      <c r="O4" s="2">
        <v>42451.262199999997</v>
      </c>
      <c r="P4" s="2">
        <v>58124.119700000003</v>
      </c>
      <c r="Q4" s="2">
        <v>62225.724399999999</v>
      </c>
      <c r="R4" s="2">
        <v>59041.663999999997</v>
      </c>
      <c r="S4" s="2">
        <v>56193.496700000003</v>
      </c>
      <c r="T4" s="2">
        <v>53646.056700000001</v>
      </c>
      <c r="U4" s="2">
        <v>51368.050999999999</v>
      </c>
      <c r="V4" s="2">
        <v>50038.605499999998</v>
      </c>
      <c r="W4" s="2">
        <v>51042.579100000003</v>
      </c>
      <c r="X4" s="2">
        <v>51047.211499999998</v>
      </c>
      <c r="Y4" s="2">
        <v>59652.614300000001</v>
      </c>
      <c r="Z4" s="2">
        <v>60548.917999999998</v>
      </c>
      <c r="AA4" s="2">
        <v>62776.275399999999</v>
      </c>
      <c r="AB4" s="2">
        <v>40874.864600000001</v>
      </c>
      <c r="AC4" s="2">
        <v>42124.894899999999</v>
      </c>
      <c r="AD4" s="2">
        <v>47441.609900000003</v>
      </c>
      <c r="AE4" s="2">
        <v>32445.295600000001</v>
      </c>
      <c r="AF4" s="2">
        <v>30736.285500000002</v>
      </c>
      <c r="AG4" s="2">
        <v>22539.970399999998</v>
      </c>
      <c r="AH4" s="2">
        <v>32016.8069</v>
      </c>
      <c r="AI4" s="2">
        <v>24248.903200000001</v>
      </c>
      <c r="AJ4" s="2">
        <v>18775.0455</v>
      </c>
      <c r="AK4" s="2">
        <v>20161.717700000001</v>
      </c>
      <c r="AL4" s="2">
        <v>19327.232199999999</v>
      </c>
      <c r="AM4" s="2">
        <v>20316.454399999999</v>
      </c>
      <c r="AN4" s="2">
        <v>21459.626</v>
      </c>
      <c r="AO4" s="2">
        <v>19753.011200000001</v>
      </c>
      <c r="AP4" s="2">
        <v>23419.7942</v>
      </c>
      <c r="AQ4" s="2">
        <v>23809.082699999999</v>
      </c>
      <c r="AR4" s="2">
        <v>27142.719099999998</v>
      </c>
      <c r="AS4" s="2">
        <v>24943.66</v>
      </c>
      <c r="AT4" s="2">
        <v>27051.621599999999</v>
      </c>
      <c r="AU4" s="2">
        <v>23983.672500000001</v>
      </c>
      <c r="AV4" s="2">
        <v>28427.982800000002</v>
      </c>
      <c r="AW4" s="2">
        <v>29405.903999999999</v>
      </c>
      <c r="AX4" s="2">
        <v>32639.298500000001</v>
      </c>
      <c r="AY4" s="2">
        <v>30987.1518</v>
      </c>
      <c r="AZ4" s="2">
        <v>34211.296499999997</v>
      </c>
      <c r="BA4" s="2">
        <v>34212.0893</v>
      </c>
      <c r="BB4" s="2">
        <v>36444.794500000004</v>
      </c>
      <c r="BC4" s="2">
        <v>39101.457300000002</v>
      </c>
      <c r="BD4" s="2">
        <v>41320.529499999997</v>
      </c>
      <c r="BE4" s="2">
        <v>40415.051200000002</v>
      </c>
      <c r="BF4" s="2">
        <v>43135.963799999998</v>
      </c>
      <c r="BG4" s="2">
        <v>45568.578399999999</v>
      </c>
      <c r="BH4" s="2">
        <v>45787.200199999999</v>
      </c>
      <c r="BI4" s="2">
        <v>52341.579400000002</v>
      </c>
      <c r="BJ4" s="2">
        <v>52269.188499999997</v>
      </c>
      <c r="BK4" s="2">
        <v>53474.769399999997</v>
      </c>
      <c r="BL4" s="2">
        <v>54495.098100000003</v>
      </c>
      <c r="BM4" s="2">
        <v>56186.639300000003</v>
      </c>
      <c r="BN4" s="2">
        <v>61171.308199999999</v>
      </c>
      <c r="BO4" s="2">
        <v>63682.557999999997</v>
      </c>
      <c r="BP4" s="2">
        <v>61531</v>
      </c>
      <c r="BQ4" s="2">
        <v>63548.589899999999</v>
      </c>
      <c r="BR4" s="2">
        <v>64714.788999999997</v>
      </c>
      <c r="BS4" s="2">
        <v>70319.257500000007</v>
      </c>
      <c r="BT4" s="2">
        <v>73515.237399999998</v>
      </c>
      <c r="BU4" s="2">
        <v>73102.1008</v>
      </c>
    </row>
    <row r="5" spans="1:73" ht="15.75" thickBot="1">
      <c r="A5" s="1" t="s">
        <v>76</v>
      </c>
      <c r="B5" s="2">
        <v>41.824615384615385</v>
      </c>
      <c r="C5" s="2">
        <v>36.932578617791705</v>
      </c>
      <c r="D5" s="2">
        <v>32.68340238352102</v>
      </c>
      <c r="E5" s="2">
        <v>28.995003703596215</v>
      </c>
      <c r="F5" s="2">
        <v>25.805725620984987</v>
      </c>
      <c r="G5" s="2">
        <v>23.060663009039018</v>
      </c>
      <c r="H5" s="2">
        <v>20.71095250789967</v>
      </c>
      <c r="I5" s="2">
        <v>18.712981473877299</v>
      </c>
      <c r="J5" s="2">
        <v>17.027767548337412</v>
      </c>
      <c r="K5" s="2">
        <v>15.620364210998845</v>
      </c>
      <c r="L5" s="2">
        <v>14.459373283315712</v>
      </c>
      <c r="M5" s="2">
        <v>13.516511953004743</v>
      </c>
      <c r="N5" s="2">
        <v>12.766242714983052</v>
      </c>
      <c r="O5" s="2">
        <v>12.185463206205174</v>
      </c>
      <c r="P5" s="2">
        <v>12.565588164366222</v>
      </c>
      <c r="Q5" s="2">
        <v>12.584484062889532</v>
      </c>
      <c r="R5" s="2">
        <v>12.007173026174206</v>
      </c>
      <c r="S5" s="2">
        <v>11.456378318386601</v>
      </c>
      <c r="T5" s="2">
        <v>10.93091804026855</v>
      </c>
      <c r="U5" s="2">
        <v>10.429608355275866</v>
      </c>
      <c r="V5" s="2">
        <v>9.9436895069153781</v>
      </c>
      <c r="W5" s="2">
        <v>10.133691680736943</v>
      </c>
      <c r="X5" s="2">
        <v>10.123609680270215</v>
      </c>
      <c r="Y5" s="2">
        <v>11.653762092494935</v>
      </c>
      <c r="Z5" s="2">
        <v>11.630343395530499</v>
      </c>
      <c r="AA5" s="2">
        <v>11.604431588316146</v>
      </c>
      <c r="AB5" s="2">
        <v>7.8990795565848835</v>
      </c>
      <c r="AC5" s="2">
        <v>8.3810393696551344</v>
      </c>
      <c r="AD5" s="2">
        <v>10.181294043627899</v>
      </c>
      <c r="AE5" s="2">
        <v>8.8038272272041844</v>
      </c>
      <c r="AF5" s="2">
        <v>8.8612429767099599</v>
      </c>
      <c r="AG5" s="2">
        <v>8.856959677596814</v>
      </c>
      <c r="AH5" s="2">
        <v>12.679977759904874</v>
      </c>
      <c r="AI5" s="2">
        <v>9.4318370755175032</v>
      </c>
      <c r="AJ5" s="2">
        <v>9.4891812981653754</v>
      </c>
      <c r="AK5" s="2">
        <v>9.6471149162504641</v>
      </c>
      <c r="AL5" s="2">
        <v>9.2700114153061026</v>
      </c>
      <c r="AM5" s="2">
        <v>9.2705569980713243</v>
      </c>
      <c r="AN5" s="2">
        <v>9.4392030393883797</v>
      </c>
      <c r="AO5" s="2">
        <v>9.8260542159310127</v>
      </c>
      <c r="AP5" s="2">
        <v>10.299076553462463</v>
      </c>
      <c r="AQ5" s="2">
        <v>9.9525123140436662</v>
      </c>
      <c r="AR5" s="2">
        <v>10.739736260242134</v>
      </c>
      <c r="AS5" s="2">
        <v>10.449569707631767</v>
      </c>
      <c r="AT5" s="2">
        <v>10.932421719661821</v>
      </c>
      <c r="AU5" s="2">
        <v>10.485724001605233</v>
      </c>
      <c r="AV5" s="2">
        <v>10.693461223615877</v>
      </c>
      <c r="AW5" s="2">
        <v>10.651115007606229</v>
      </c>
      <c r="AX5" s="2">
        <v>11.625979257795638</v>
      </c>
      <c r="AY5" s="2">
        <v>11.111969605700752</v>
      </c>
      <c r="AZ5" s="2">
        <v>11.693642317718542</v>
      </c>
      <c r="BA5" s="2">
        <v>11.816715559184054</v>
      </c>
      <c r="BB5" s="2">
        <v>11.81787563562176</v>
      </c>
      <c r="BC5" s="2">
        <v>11.739011246424276</v>
      </c>
      <c r="BD5" s="2">
        <v>12.15505351787951</v>
      </c>
      <c r="BE5" s="2">
        <v>11.886276695524563</v>
      </c>
      <c r="BF5" s="2">
        <v>12.205826294896474</v>
      </c>
      <c r="BG5" s="2">
        <v>12.27187117241068</v>
      </c>
      <c r="BH5" s="2">
        <v>12.138865929944359</v>
      </c>
      <c r="BI5" s="2">
        <v>12.783042655291453</v>
      </c>
      <c r="BJ5" s="2">
        <v>12.409570056683673</v>
      </c>
      <c r="BK5" s="2">
        <v>12.807107720370979</v>
      </c>
      <c r="BL5" s="2">
        <v>12.920013936851676</v>
      </c>
      <c r="BM5" s="2">
        <v>13.041852575634445</v>
      </c>
      <c r="BN5" s="2">
        <v>13.725537439669621</v>
      </c>
      <c r="BO5" s="2">
        <v>13.802565739285511</v>
      </c>
      <c r="BP5" s="2">
        <v>13.192753001715266</v>
      </c>
      <c r="BQ5" s="2">
        <v>13.546774244297053</v>
      </c>
      <c r="BR5" s="2">
        <v>13.454599347586502</v>
      </c>
      <c r="BS5" s="2">
        <v>14.975111918954148</v>
      </c>
      <c r="BT5" s="2">
        <v>15.537003934696818</v>
      </c>
      <c r="BU5" s="2">
        <v>15.181189621980137</v>
      </c>
    </row>
    <row r="6" spans="1:73">
      <c r="A6" s="12" t="s">
        <v>79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>
        <v>3359.9</v>
      </c>
      <c r="BS6" s="13">
        <v>3925</v>
      </c>
      <c r="BT6" s="13">
        <v>2922.3</v>
      </c>
      <c r="BU6" s="13">
        <v>104.6</v>
      </c>
    </row>
    <row r="7" spans="1:73">
      <c r="A7" s="12" t="s">
        <v>80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</row>
    <row r="8" spans="1:73" ht="14.45" customHeight="1">
      <c r="A8" s="12" t="s">
        <v>78</v>
      </c>
      <c r="B8" s="11">
        <v>2704165</v>
      </c>
      <c r="C8" s="8">
        <f>+B8+B8*2.05/100</f>
        <v>2759600.3824999998</v>
      </c>
      <c r="D8" s="8">
        <f t="shared" ref="D8:AA8" si="0">+C8+C8*2.05/100</f>
        <v>2816172.19034125</v>
      </c>
      <c r="E8" s="8">
        <f t="shared" si="0"/>
        <v>2873903.7202432458</v>
      </c>
      <c r="F8" s="8">
        <f t="shared" si="0"/>
        <v>2932818.7465082323</v>
      </c>
      <c r="G8" s="8">
        <f t="shared" si="0"/>
        <v>2992941.5308116511</v>
      </c>
      <c r="H8" s="8">
        <f t="shared" si="0"/>
        <v>3054296.8321932899</v>
      </c>
      <c r="I8" s="8">
        <f t="shared" si="0"/>
        <v>3116909.9172532521</v>
      </c>
      <c r="J8" s="8">
        <f t="shared" si="0"/>
        <v>3180806.5705569438</v>
      </c>
      <c r="K8" s="8">
        <f t="shared" si="0"/>
        <v>3246013.1052533612</v>
      </c>
      <c r="L8" s="8">
        <f t="shared" si="0"/>
        <v>3312556.3739110553</v>
      </c>
      <c r="M8" s="8">
        <f t="shared" si="0"/>
        <v>3380463.7795762317</v>
      </c>
      <c r="N8" s="8">
        <f t="shared" si="0"/>
        <v>3449763.2870575446</v>
      </c>
      <c r="O8" s="8">
        <f t="shared" si="0"/>
        <v>3520483.4344422244</v>
      </c>
      <c r="P8" s="8">
        <f t="shared" si="0"/>
        <v>3592653.3448482901</v>
      </c>
      <c r="Q8" s="8">
        <f t="shared" si="0"/>
        <v>3666302.7384176799</v>
      </c>
      <c r="R8" s="8">
        <f t="shared" si="0"/>
        <v>3741461.9445552425</v>
      </c>
      <c r="S8" s="8">
        <f t="shared" si="0"/>
        <v>3818161.9144186252</v>
      </c>
      <c r="T8" s="8">
        <f t="shared" si="0"/>
        <v>3896434.2336642072</v>
      </c>
      <c r="U8" s="8">
        <f t="shared" si="0"/>
        <v>3976311.1354543236</v>
      </c>
      <c r="V8" s="8">
        <f t="shared" si="0"/>
        <v>4057825.5137311374</v>
      </c>
      <c r="W8" s="8">
        <f t="shared" si="0"/>
        <v>4141010.9367626258</v>
      </c>
      <c r="X8" s="8">
        <f t="shared" si="0"/>
        <v>4225901.6609662594</v>
      </c>
      <c r="Y8" s="8">
        <f t="shared" si="0"/>
        <v>4312532.6450160677</v>
      </c>
      <c r="Z8" s="8">
        <f t="shared" si="0"/>
        <v>4400939.5642388966</v>
      </c>
      <c r="AA8" s="8">
        <f t="shared" si="0"/>
        <v>4491158.8253057944</v>
      </c>
      <c r="AB8" s="11">
        <v>4613486</v>
      </c>
      <c r="AC8" s="8">
        <f>+AB8+AB8*2.11/100</f>
        <v>4710830.5546000004</v>
      </c>
      <c r="AD8" s="8">
        <f t="shared" ref="AD8:AQ8" si="1">+AC8+AC8*2.11/100</f>
        <v>4810229.0793020604</v>
      </c>
      <c r="AE8" s="8">
        <f t="shared" si="1"/>
        <v>4911724.9128753338</v>
      </c>
      <c r="AF8" s="8">
        <f t="shared" si="1"/>
        <v>5015362.3085370036</v>
      </c>
      <c r="AG8" s="8">
        <f t="shared" si="1"/>
        <v>5121186.4532471346</v>
      </c>
      <c r="AH8" s="8">
        <f t="shared" si="1"/>
        <v>5229243.4874106487</v>
      </c>
      <c r="AI8" s="8">
        <f t="shared" si="1"/>
        <v>5339580.5249950131</v>
      </c>
      <c r="AJ8" s="8">
        <f t="shared" si="1"/>
        <v>5452245.6740724081</v>
      </c>
      <c r="AK8" s="8">
        <f t="shared" si="1"/>
        <v>5567288.0577953355</v>
      </c>
      <c r="AL8" s="8">
        <f t="shared" si="1"/>
        <v>5684757.8358148169</v>
      </c>
      <c r="AM8" s="8">
        <f t="shared" si="1"/>
        <v>5804706.2261505099</v>
      </c>
      <c r="AN8" s="8">
        <f t="shared" si="1"/>
        <v>5927185.5275222855</v>
      </c>
      <c r="AO8" s="8">
        <f t="shared" si="1"/>
        <v>6052249.142153006</v>
      </c>
      <c r="AP8" s="8">
        <f t="shared" si="1"/>
        <v>6179951.5990524348</v>
      </c>
      <c r="AQ8" s="8">
        <f t="shared" si="1"/>
        <v>6310348.5777924415</v>
      </c>
      <c r="AR8" s="10">
        <v>6420792</v>
      </c>
      <c r="AS8" s="8">
        <f>+AR8+AR8*2.74/100</f>
        <v>6596721.7007999998</v>
      </c>
      <c r="AT8" s="8">
        <f t="shared" ref="AT8:AZ8" si="2">+AS8+AS8*2.74/100</f>
        <v>6777471.8754019197</v>
      </c>
      <c r="AU8" s="8">
        <f t="shared" si="2"/>
        <v>6963174.6047879327</v>
      </c>
      <c r="AV8" s="8">
        <f t="shared" si="2"/>
        <v>7153965.5889591221</v>
      </c>
      <c r="AW8" s="8">
        <f t="shared" si="2"/>
        <v>7349984.2460966017</v>
      </c>
      <c r="AX8" s="8">
        <f t="shared" si="2"/>
        <v>7551373.8144396488</v>
      </c>
      <c r="AY8" s="8">
        <f t="shared" si="2"/>
        <v>7758281.4569552951</v>
      </c>
      <c r="AZ8" s="8">
        <f t="shared" si="2"/>
        <v>7970858.3688758705</v>
      </c>
      <c r="BA8" s="10">
        <v>8274325</v>
      </c>
      <c r="BB8" s="8">
        <f>+BA8+BA8*1.71/100</f>
        <v>8415815.9574999996</v>
      </c>
      <c r="BC8" s="8">
        <f t="shared" ref="BC8:BK8" si="3">+BB8+BB8*1.71/100</f>
        <v>8559726.41037325</v>
      </c>
      <c r="BD8" s="8">
        <f t="shared" si="3"/>
        <v>8706097.7319906317</v>
      </c>
      <c r="BE8" s="8">
        <f t="shared" si="3"/>
        <v>8854972.0032076724</v>
      </c>
      <c r="BF8" s="8">
        <f t="shared" si="3"/>
        <v>9006392.0244625229</v>
      </c>
      <c r="BG8" s="8">
        <f t="shared" si="3"/>
        <v>9160401.328080833</v>
      </c>
      <c r="BH8" s="8">
        <f t="shared" si="3"/>
        <v>9317044.1907910146</v>
      </c>
      <c r="BI8" s="8">
        <f t="shared" si="3"/>
        <v>9476365.6464535408</v>
      </c>
      <c r="BJ8" s="8">
        <f t="shared" si="3"/>
        <v>9638411.4990078956</v>
      </c>
      <c r="BK8" s="8">
        <f t="shared" si="3"/>
        <v>9803228.3356409315</v>
      </c>
      <c r="BL8" s="9">
        <v>10027254</v>
      </c>
      <c r="BM8" s="8">
        <f>+BL8+BL8*1.71/100</f>
        <v>10198720.043400001</v>
      </c>
      <c r="BN8" s="8">
        <f t="shared" ref="BN8:BU8" si="4">+BM8+BM8*1.71/100</f>
        <v>10373118.156142142</v>
      </c>
      <c r="BO8" s="8">
        <f t="shared" si="4"/>
        <v>10550498.476612173</v>
      </c>
      <c r="BP8" s="8">
        <f t="shared" si="4"/>
        <v>10730912.000562241</v>
      </c>
      <c r="BQ8" s="8">
        <f t="shared" si="4"/>
        <v>10914410.595771855</v>
      </c>
      <c r="BR8" s="8">
        <f t="shared" si="4"/>
        <v>11101047.016959554</v>
      </c>
      <c r="BS8" s="8">
        <f t="shared" si="4"/>
        <v>11290874.920949562</v>
      </c>
      <c r="BT8" s="8">
        <f t="shared" si="4"/>
        <v>11483948.882097799</v>
      </c>
      <c r="BU8" s="8">
        <f t="shared" si="4"/>
        <v>11680324.407981671</v>
      </c>
    </row>
    <row r="9" spans="1:73" ht="14.4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73">
      <c r="A10" s="12" t="s">
        <v>77</v>
      </c>
      <c r="B10" s="15">
        <f>(B4+B6-B7)/B8*1000</f>
        <v>5.0266903092082025</v>
      </c>
      <c r="C10" s="15">
        <f t="shared" ref="C10:BN10" si="5">(C4+C6-C7)/C8*1000</f>
        <v>5.1456191592262188</v>
      </c>
      <c r="D10" s="15">
        <f t="shared" si="5"/>
        <v>5.2873602512904894</v>
      </c>
      <c r="E10" s="15">
        <f t="shared" si="5"/>
        <v>5.4577880913395447</v>
      </c>
      <c r="F10" s="15">
        <f t="shared" si="5"/>
        <v>5.6643724811765717</v>
      </c>
      <c r="G10" s="15">
        <f t="shared" si="5"/>
        <v>5.916628012174284</v>
      </c>
      <c r="H10" s="15">
        <f t="shared" si="5"/>
        <v>6.2266940133461279</v>
      </c>
      <c r="I10" s="15">
        <f t="shared" si="5"/>
        <v>6.6100825647717887</v>
      </c>
      <c r="J10" s="15">
        <f t="shared" si="5"/>
        <v>7.0866453209234717</v>
      </c>
      <c r="K10" s="15">
        <f t="shared" si="5"/>
        <v>7.6818239765097083</v>
      </c>
      <c r="L10" s="15">
        <f t="shared" si="5"/>
        <v>8.4282682462054463</v>
      </c>
      <c r="M10" s="15">
        <f t="shared" si="5"/>
        <v>9.36793199540503</v>
      </c>
      <c r="N10" s="15">
        <f t="shared" si="5"/>
        <v>10.554789813145991</v>
      </c>
      <c r="O10" s="15">
        <f t="shared" si="5"/>
        <v>12.058361583151678</v>
      </c>
      <c r="P10" s="15">
        <f t="shared" si="5"/>
        <v>16.178605092346995</v>
      </c>
      <c r="Q10" s="15">
        <f t="shared" si="5"/>
        <v>16.972336667117585</v>
      </c>
      <c r="R10" s="15">
        <f t="shared" si="5"/>
        <v>15.780372719257588</v>
      </c>
      <c r="S10" s="15">
        <f t="shared" si="5"/>
        <v>14.717421094112073</v>
      </c>
      <c r="T10" s="15">
        <f t="shared" si="5"/>
        <v>13.767987211618157</v>
      </c>
      <c r="U10" s="15">
        <f t="shared" si="5"/>
        <v>12.918519011750023</v>
      </c>
      <c r="V10" s="15">
        <f t="shared" si="5"/>
        <v>12.331384218142468</v>
      </c>
      <c r="W10" s="15">
        <f t="shared" si="5"/>
        <v>12.326115501618128</v>
      </c>
      <c r="X10" s="15">
        <f t="shared" si="5"/>
        <v>12.079602318130604</v>
      </c>
      <c r="Y10" s="15">
        <f t="shared" si="5"/>
        <v>13.83238556325821</v>
      </c>
      <c r="Z10" s="15">
        <f t="shared" si="5"/>
        <v>13.758179842324509</v>
      </c>
      <c r="AA10" s="15">
        <f t="shared" si="5"/>
        <v>13.977745575659013</v>
      </c>
      <c r="AB10" s="15">
        <f t="shared" si="5"/>
        <v>8.8598653165957373</v>
      </c>
      <c r="AC10" s="15">
        <f t="shared" si="5"/>
        <v>8.9421375725064376</v>
      </c>
      <c r="AD10" s="15">
        <f t="shared" si="5"/>
        <v>9.8626508463259182</v>
      </c>
      <c r="AE10" s="15">
        <f t="shared" si="5"/>
        <v>6.6056825607129657</v>
      </c>
      <c r="AF10" s="15">
        <f t="shared" si="5"/>
        <v>6.1284277404409231</v>
      </c>
      <c r="AG10" s="15">
        <f t="shared" si="5"/>
        <v>4.4013180550589643</v>
      </c>
      <c r="AH10" s="15">
        <f t="shared" si="5"/>
        <v>6.122646034188338</v>
      </c>
      <c r="AI10" s="15">
        <f t="shared" si="5"/>
        <v>4.5413498469568729</v>
      </c>
      <c r="AJ10" s="15">
        <f t="shared" si="5"/>
        <v>3.4435435639451817</v>
      </c>
      <c r="AK10" s="15">
        <f t="shared" si="5"/>
        <v>3.6214612017011576</v>
      </c>
      <c r="AL10" s="15">
        <f t="shared" si="5"/>
        <v>3.399833864203603</v>
      </c>
      <c r="AM10" s="15">
        <f t="shared" si="5"/>
        <v>3.4999970038919961</v>
      </c>
      <c r="AN10" s="15">
        <f t="shared" si="5"/>
        <v>3.6205423131019607</v>
      </c>
      <c r="AO10" s="15">
        <f t="shared" si="5"/>
        <v>3.2637472014202529</v>
      </c>
      <c r="AP10" s="15">
        <f t="shared" si="5"/>
        <v>3.7896403919394661</v>
      </c>
      <c r="AQ10" s="15">
        <f t="shared" si="5"/>
        <v>3.77302179213833</v>
      </c>
      <c r="AR10" s="15">
        <f t="shared" si="5"/>
        <v>4.2273163653331238</v>
      </c>
      <c r="AS10" s="15">
        <f t="shared" si="5"/>
        <v>3.7812206018900305</v>
      </c>
      <c r="AT10" s="15">
        <f t="shared" si="5"/>
        <v>3.9914030035566577</v>
      </c>
      <c r="AU10" s="15">
        <f t="shared" si="5"/>
        <v>3.4443589111651232</v>
      </c>
      <c r="AV10" s="15">
        <f t="shared" si="5"/>
        <v>3.9737377048435278</v>
      </c>
      <c r="AW10" s="15">
        <f t="shared" si="5"/>
        <v>4.0008118405990816</v>
      </c>
      <c r="AX10" s="15">
        <f t="shared" si="5"/>
        <v>4.3222993990295535</v>
      </c>
      <c r="AY10" s="15">
        <f t="shared" si="5"/>
        <v>3.9940741995406777</v>
      </c>
      <c r="AZ10" s="15">
        <f t="shared" si="5"/>
        <v>4.2920467177771231</v>
      </c>
      <c r="BA10" s="15">
        <f t="shared" si="5"/>
        <v>4.1347287301381082</v>
      </c>
      <c r="BB10" s="15">
        <f t="shared" si="5"/>
        <v>4.3305122978029438</v>
      </c>
      <c r="BC10" s="15">
        <f t="shared" si="5"/>
        <v>4.5680732567122977</v>
      </c>
      <c r="BD10" s="15">
        <f t="shared" si="5"/>
        <v>4.7461596196154971</v>
      </c>
      <c r="BE10" s="15">
        <f t="shared" si="5"/>
        <v>4.5641082981809351</v>
      </c>
      <c r="BF10" s="15">
        <f t="shared" si="5"/>
        <v>4.7894832562070526</v>
      </c>
      <c r="BG10" s="15">
        <f t="shared" si="5"/>
        <v>4.9745176841009577</v>
      </c>
      <c r="BH10" s="15">
        <f t="shared" si="5"/>
        <v>4.9143482914094321</v>
      </c>
      <c r="BI10" s="15">
        <f t="shared" si="5"/>
        <v>5.523381151885844</v>
      </c>
      <c r="BJ10" s="15">
        <f t="shared" si="5"/>
        <v>5.4230086052437363</v>
      </c>
      <c r="BK10" s="15">
        <f t="shared" si="5"/>
        <v>5.4548121872858362</v>
      </c>
      <c r="BL10" s="15">
        <f t="shared" si="5"/>
        <v>5.4346980838422967</v>
      </c>
      <c r="BM10" s="15">
        <f t="shared" si="5"/>
        <v>5.5091853743314214</v>
      </c>
      <c r="BN10" s="15">
        <f t="shared" si="5"/>
        <v>5.8970993368834979</v>
      </c>
      <c r="BO10" s="15">
        <f t="shared" ref="BO10:BU10" si="6">(BO4+BO6-BO7)/BO8*1000</f>
        <v>6.0359762281534239</v>
      </c>
      <c r="BP10" s="15">
        <f t="shared" si="6"/>
        <v>5.7339953954310792</v>
      </c>
      <c r="BQ10" s="15">
        <f t="shared" si="6"/>
        <v>5.8224481608395928</v>
      </c>
      <c r="BR10" s="15">
        <f t="shared" si="6"/>
        <v>6.1322764326643542</v>
      </c>
      <c r="BS10" s="15">
        <f t="shared" si="6"/>
        <v>6.5755982614105575</v>
      </c>
      <c r="BT10" s="15">
        <f t="shared" si="6"/>
        <v>6.6560325359125931</v>
      </c>
      <c r="BU10" s="15">
        <f t="shared" si="6"/>
        <v>6.2675229080088481</v>
      </c>
    </row>
    <row r="12" spans="1:73" ht="27">
      <c r="A12" s="3" t="s">
        <v>35</v>
      </c>
    </row>
    <row r="13" spans="1:73" ht="25.5">
      <c r="A13" s="4" t="s">
        <v>36</v>
      </c>
    </row>
  </sheetData>
  <pageMargins left="0.7" right="0.7" top="0.75" bottom="0.75" header="0.3" footer="0.3"/>
  <pageSetup orientation="portrait" horizontalDpi="4294967293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Observatorio Agroambiental y Productivo</dc:title>
  <dc:creator>Observatorio Agroambiental y Productivo</dc:creator>
  <cp:lastModifiedBy>Norka Ojeda</cp:lastModifiedBy>
  <dcterms:created xsi:type="dcterms:W3CDTF">2022-08-10T15:11:04Z</dcterms:created>
  <dcterms:modified xsi:type="dcterms:W3CDTF">2022-08-25T19:46:56Z</dcterms:modified>
</cp:coreProperties>
</file>